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300" tabRatio="601" activeTab="0"/>
  </bookViews>
  <sheets>
    <sheet name="Bidtab" sheetId="1" r:id="rId1"/>
  </sheets>
  <definedNames>
    <definedName name="_Regression_Int" localSheetId="0" hidden="1">1</definedName>
    <definedName name="_xlnm.Print_Area" localSheetId="0">'Bidtab'!$A$1:$M$66</definedName>
    <definedName name="_xlnm.Print_Titles" localSheetId="0">'Bidtab'!$A:$D,'Bidtab'!$1:$12</definedName>
  </definedNames>
  <calcPr fullCalcOnLoad="1"/>
</workbook>
</file>

<file path=xl/sharedStrings.xml><?xml version="1.0" encoding="utf-8"?>
<sst xmlns="http://schemas.openxmlformats.org/spreadsheetml/2006/main" count="179" uniqueCount="129">
  <si>
    <t>TIME &amp;</t>
  </si>
  <si>
    <t>DATE:</t>
  </si>
  <si>
    <t>Total</t>
  </si>
  <si>
    <t>Description</t>
  </si>
  <si>
    <t>P. O. BOX 2449</t>
  </si>
  <si>
    <t>TABULATION OF BIDS</t>
  </si>
  <si>
    <t>SAN ANTONIO WATER SYSTEM</t>
  </si>
  <si>
    <t>PROPOSAL:</t>
  </si>
  <si>
    <t>SAN ANTONIO, TEXAS  78298-2449</t>
  </si>
  <si>
    <t>[1]</t>
  </si>
  <si>
    <t>[2]</t>
  </si>
  <si>
    <t>[3]</t>
  </si>
  <si>
    <t>CALENDAR DAYS TO COMPLETE</t>
  </si>
  <si>
    <t>Unit Price</t>
  </si>
  <si>
    <t>Unit of Issue</t>
  </si>
  <si>
    <t>Estimate Qty</t>
  </si>
  <si>
    <t>Item No.</t>
  </si>
  <si>
    <t>LS</t>
  </si>
  <si>
    <t>Percentage</t>
  </si>
  <si>
    <t xml:space="preserve"> </t>
  </si>
  <si>
    <t>Solicitation No.:</t>
  </si>
  <si>
    <t>1</t>
  </si>
  <si>
    <t>SUB-TOTAL BASE BID AMOUNT</t>
  </si>
  <si>
    <t xml:space="preserve">Total Bid Amount including Addendum #1, 2 &amp; 3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</si>
  <si>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</si>
  <si>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</si>
  <si>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</si>
  <si>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</si>
  <si>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</si>
  <si>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</si>
  <si>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</si>
  <si>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</si>
  <si>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</si>
  <si>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</si>
  <si>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</si>
  <si>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Shannon-Monk, Inc.                                                                                 P. O. Box 1049                                                     Helotes, Texas 78023-1049</t>
  </si>
  <si>
    <t>B-11-014-DG</t>
  </si>
  <si>
    <t xml:space="preserve">Eastside Service Center Order Control and </t>
  </si>
  <si>
    <t>Recycled Filling Station Project</t>
  </si>
  <si>
    <t>Job # 11-8605-202 &amp; 11-2516</t>
  </si>
  <si>
    <t>02:00 P.M.</t>
  </si>
  <si>
    <t xml:space="preserve">Wiking Corporation                                                                                                                2655 Walsh Road                                                    San Antonio, Texas 78224 </t>
  </si>
  <si>
    <t>550.1</t>
  </si>
  <si>
    <t>LF</t>
  </si>
  <si>
    <t>814</t>
  </si>
  <si>
    <t>6" Ductile iron Pipe</t>
  </si>
  <si>
    <t>818</t>
  </si>
  <si>
    <t>2" PVC Waterline</t>
  </si>
  <si>
    <t>6" PVC Waterline</t>
  </si>
  <si>
    <t>822</t>
  </si>
  <si>
    <t>Long yard Piping (Open Cut)</t>
  </si>
  <si>
    <t>828</t>
  </si>
  <si>
    <t>EA</t>
  </si>
  <si>
    <t>2" Gate Valve</t>
  </si>
  <si>
    <t>6" Gate Valve</t>
  </si>
  <si>
    <t>8" Gate Valve</t>
  </si>
  <si>
    <t>6" Double Check Valve</t>
  </si>
  <si>
    <t>832</t>
  </si>
  <si>
    <t>6" X 6" Tapping Sleeves and Valves</t>
  </si>
  <si>
    <t>36" X 8" Tapping Sleeve and Valves</t>
  </si>
  <si>
    <t>833</t>
  </si>
  <si>
    <t>Meter Box</t>
  </si>
  <si>
    <t>834</t>
  </si>
  <si>
    <t>Fire Hydrant</t>
  </si>
  <si>
    <t>836</t>
  </si>
  <si>
    <t>TN</t>
  </si>
  <si>
    <t>Pipe Fittings, all sizes and types</t>
  </si>
  <si>
    <t>841</t>
  </si>
  <si>
    <t>Hydrostatic Testing</t>
  </si>
  <si>
    <t>844</t>
  </si>
  <si>
    <t xml:space="preserve">2" Blowoff, Temporary </t>
  </si>
  <si>
    <t>848</t>
  </si>
  <si>
    <t>8" PVC sanitary Sewer Line (0' - 6')</t>
  </si>
  <si>
    <t>852.1</t>
  </si>
  <si>
    <t>Sanitary Sewer manhole (0' - 6')</t>
  </si>
  <si>
    <t>852.3</t>
  </si>
  <si>
    <t>VF</t>
  </si>
  <si>
    <t>Extra Depth Manhole (&gt;6')</t>
  </si>
  <si>
    <t>854</t>
  </si>
  <si>
    <t>4" Sanitary Sewer Drain Laterals</t>
  </si>
  <si>
    <t>858</t>
  </si>
  <si>
    <t>CY</t>
  </si>
  <si>
    <t>Concrete Encasement</t>
  </si>
  <si>
    <t>866</t>
  </si>
  <si>
    <t>Sewer Main Television Inspection</t>
  </si>
  <si>
    <t>104.1</t>
  </si>
  <si>
    <t>Street Excavation</t>
  </si>
  <si>
    <t>107.1</t>
  </si>
  <si>
    <t>Embankment (TY D)</t>
  </si>
  <si>
    <t>200.1</t>
  </si>
  <si>
    <t>SY</t>
  </si>
  <si>
    <t>Flexible Base (12" Compacted Depth)</t>
  </si>
  <si>
    <t>204.1</t>
  </si>
  <si>
    <t>One Course Surface Treatment</t>
  </si>
  <si>
    <t>307.1</t>
  </si>
  <si>
    <t>Concrete Structure (Odor Control Structure)</t>
  </si>
  <si>
    <t>500.1</t>
  </si>
  <si>
    <t>Concrete Curbing</t>
  </si>
  <si>
    <t>503.2</t>
  </si>
  <si>
    <t>Concrete Driveways - Commercial</t>
  </si>
  <si>
    <t>505.1</t>
  </si>
  <si>
    <t>Concrete Riprap (6" Thick)</t>
  </si>
  <si>
    <t>520.1</t>
  </si>
  <si>
    <t>Hydromulching</t>
  </si>
  <si>
    <t>522.1</t>
  </si>
  <si>
    <t>Sidewalk Pipe Railing</t>
  </si>
  <si>
    <t>537.8</t>
  </si>
  <si>
    <t>Traffic Button (Type II A-A)</t>
  </si>
  <si>
    <t>554.1</t>
  </si>
  <si>
    <t>Geogrid</t>
  </si>
  <si>
    <t>Lighting</t>
  </si>
  <si>
    <t>Ductwork / Wiring</t>
  </si>
  <si>
    <t>SCADA Mast &amp; Lighting</t>
  </si>
  <si>
    <t>SCADA Panel</t>
  </si>
  <si>
    <t>Testing / Startup</t>
  </si>
  <si>
    <t>New Rack Structure</t>
  </si>
  <si>
    <t>Grounding</t>
  </si>
  <si>
    <t>Power Panel</t>
  </si>
  <si>
    <t>Pump Control Panel</t>
  </si>
  <si>
    <t xml:space="preserve">Level Control Panel (Including Level Transducer) </t>
  </si>
  <si>
    <t>100</t>
  </si>
  <si>
    <t xml:space="preserve">Mobilization </t>
  </si>
  <si>
    <t>101</t>
  </si>
  <si>
    <t>Preparing R.O.W</t>
  </si>
  <si>
    <t>Austin engineering Co., Inc.                                                                                  P. O. Box 342349                                                     Austin, Texas 78734</t>
  </si>
  <si>
    <t>Contract No.: C-11-015-DG</t>
  </si>
  <si>
    <t>Furnish 6" HDPE Waterline</t>
  </si>
  <si>
    <t>Trench Excavation Safety Protection</t>
  </si>
  <si>
    <t>Rejected Bid - Non Responsivie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</si>
</sst>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.00"/>
    <numFmt numFmtId="165" formatCode="%#.00"/>
    <numFmt numFmtId="166" formatCode="#.00"/>
    <numFmt numFmtId="167" formatCode="#,##0."/>
    <numFmt numFmtId="168" formatCode="&quot;$&quot;#."/>
    <numFmt numFmtId="169" formatCode="0.00_)"/>
    <numFmt numFmtId="170" formatCode="#,##0.0_);\(#,##0.0\)"/>
    <numFmt numFmtId="171" formatCode=";;;"/>
    <numFmt numFmtId="172" formatCode="&quot;$&quot;#,##0.00\ ;\(&quot;$&quot;#,##0.00\)"/>
    <numFmt numFmtId="173" formatCode="mmmm\ d\,\ yyyy"/>
    <numFmt numFmtId="174" formatCode="&quot;$&quot;#,##0.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_);\(&quot;$&quot;#,##0.0\)"/>
    <numFmt numFmtId="181" formatCode="_(* #,##0.0_);_(* \(#,##0.0\);_(* &quot;-&quot;??_);_(@_)"/>
    <numFmt numFmtId="182" formatCode="_(* #,##0_);_(* \(#,##0\);_(* &quot;-&quot;??_);_(@_)"/>
    <numFmt numFmtId="183" formatCode="0.000_)"/>
    <numFmt numFmtId="184" formatCode="0.0_)"/>
    <numFmt numFmtId="185" formatCode="0_)"/>
    <numFmt numFmtId="186" formatCode="0.00_);[Red]\(0.00\)"/>
    <numFmt numFmtId="187" formatCode="0.000_);[Red]\(0.000\)"/>
    <numFmt numFmtId="188" formatCode="0.0000E+00"/>
    <numFmt numFmtId="189" formatCode="0.00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0.0000000000E+00"/>
    <numFmt numFmtId="196" formatCode="0.00000000000E+00"/>
    <numFmt numFmtId="197" formatCode="mmm\-yyyy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0.0000%"/>
    <numFmt numFmtId="201" formatCode="0.0%"/>
    <numFmt numFmtId="202" formatCode="0.000%"/>
    <numFmt numFmtId="203" formatCode="&quot;$&quot;#,##0.000_);\(&quot;$&quot;#,##0.000\)"/>
    <numFmt numFmtId="204" formatCode="&quot;$&quot;#,##0.0000_);\(&quot;$&quot;#,##0.0000\)"/>
    <numFmt numFmtId="205" formatCode="&quot;$&quot;#,##0.00000_);\(&quot;$&quot;#,##0.00000\)"/>
    <numFmt numFmtId="206" formatCode="&quot;$&quot;#,##0.000000_);\(&quot;$&quot;#,##0.000000\)"/>
    <numFmt numFmtId="207" formatCode="0.00000%"/>
    <numFmt numFmtId="208" formatCode="0.000000%"/>
  </numFmts>
  <fonts count="51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3"/>
    </font>
    <font>
      <b/>
      <sz val="48"/>
      <color indexed="8"/>
      <name val="Times New Roman"/>
      <family val="1"/>
    </font>
    <font>
      <sz val="48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2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" fillId="0" borderId="0">
      <alignment/>
      <protection locked="0"/>
    </xf>
    <xf numFmtId="0" fontId="2" fillId="0" borderId="0">
      <alignment/>
      <protection locked="0"/>
    </xf>
    <xf numFmtId="0" fontId="40" fillId="0" borderId="0" applyNumberFormat="0" applyFill="0" applyBorder="0" applyAlignment="0" applyProtection="0"/>
    <xf numFmtId="166" fontId="2" fillId="0" borderId="0">
      <alignment/>
      <protection locked="0"/>
    </xf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7">
      <alignment/>
      <protection locked="0"/>
    </xf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7" fontId="10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49" fontId="9" fillId="33" borderId="0" xfId="0" applyNumberFormat="1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>
      <alignment/>
    </xf>
    <xf numFmtId="0" fontId="10" fillId="33" borderId="8" xfId="0" applyFont="1" applyFill="1" applyBorder="1" applyAlignment="1" applyProtection="1">
      <alignment horizontal="center"/>
      <protection/>
    </xf>
    <xf numFmtId="7" fontId="10" fillId="33" borderId="9" xfId="0" applyNumberFormat="1" applyFont="1" applyFill="1" applyBorder="1" applyAlignment="1" applyProtection="1">
      <alignment/>
      <protection/>
    </xf>
    <xf numFmtId="7" fontId="10" fillId="33" borderId="1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39" fontId="12" fillId="33" borderId="11" xfId="0" applyNumberFormat="1" applyFont="1" applyFill="1" applyBorder="1" applyAlignment="1" applyProtection="1">
      <alignment/>
      <protection/>
    </xf>
    <xf numFmtId="39" fontId="12" fillId="33" borderId="12" xfId="0" applyNumberFormat="1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 wrapText="1"/>
      <protection/>
    </xf>
    <xf numFmtId="0" fontId="12" fillId="33" borderId="8" xfId="0" applyFont="1" applyFill="1" applyBorder="1" applyAlignment="1" applyProtection="1">
      <alignment wrapText="1"/>
      <protection/>
    </xf>
    <xf numFmtId="39" fontId="12" fillId="33" borderId="14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>
      <alignment horizontal="center"/>
    </xf>
    <xf numFmtId="7" fontId="12" fillId="33" borderId="12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5" fillId="33" borderId="19" xfId="0" applyNumberFormat="1" applyFont="1" applyFill="1" applyBorder="1" applyAlignment="1">
      <alignment/>
    </xf>
    <xf numFmtId="49" fontId="9" fillId="33" borderId="20" xfId="0" applyNumberFormat="1" applyFont="1" applyFill="1" applyBorder="1" applyAlignment="1">
      <alignment wrapText="1"/>
    </xf>
    <xf numFmtId="0" fontId="10" fillId="33" borderId="13" xfId="0" applyFont="1" applyFill="1" applyBorder="1" applyAlignment="1" applyProtection="1">
      <alignment horizontal="center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49" fontId="12" fillId="33" borderId="11" xfId="0" applyNumberFormat="1" applyFont="1" applyFill="1" applyBorder="1" applyAlignment="1" applyProtection="1">
      <alignment horizontal="center"/>
      <protection/>
    </xf>
    <xf numFmtId="37" fontId="10" fillId="33" borderId="8" xfId="0" applyNumberFormat="1" applyFont="1" applyFill="1" applyBorder="1" applyAlignment="1" applyProtection="1">
      <alignment horizontal="right"/>
      <protection/>
    </xf>
    <xf numFmtId="39" fontId="12" fillId="33" borderId="13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7" fontId="12" fillId="33" borderId="10" xfId="0" applyNumberFormat="1" applyFont="1" applyFill="1" applyBorder="1" applyAlignment="1" applyProtection="1">
      <alignment/>
      <protection/>
    </xf>
    <xf numFmtId="39" fontId="12" fillId="33" borderId="22" xfId="0" applyNumberFormat="1" applyFont="1" applyFill="1" applyBorder="1" applyAlignment="1" applyProtection="1">
      <alignment/>
      <protection/>
    </xf>
    <xf numFmtId="7" fontId="9" fillId="33" borderId="11" xfId="0" applyNumberFormat="1" applyFont="1" applyFill="1" applyBorder="1" applyAlignment="1">
      <alignment/>
    </xf>
    <xf numFmtId="10" fontId="10" fillId="34" borderId="23" xfId="0" applyNumberFormat="1" applyFont="1" applyFill="1" applyBorder="1" applyAlignment="1" applyProtection="1">
      <alignment horizontal="center"/>
      <protection/>
    </xf>
    <xf numFmtId="0" fontId="12" fillId="35" borderId="13" xfId="0" applyFont="1" applyFill="1" applyBorder="1" applyAlignment="1" applyProtection="1">
      <alignment wrapText="1"/>
      <protection/>
    </xf>
    <xf numFmtId="0" fontId="12" fillId="33" borderId="24" xfId="0" applyFont="1" applyFill="1" applyBorder="1" applyAlignment="1" applyProtection="1">
      <alignment wrapText="1"/>
      <protection/>
    </xf>
    <xf numFmtId="39" fontId="17" fillId="33" borderId="25" xfId="0" applyNumberFormat="1" applyFont="1" applyFill="1" applyBorder="1" applyAlignment="1" applyProtection="1">
      <alignment horizontal="center" vertical="center" textRotation="90"/>
      <protection/>
    </xf>
    <xf numFmtId="39" fontId="17" fillId="33" borderId="26" xfId="0" applyNumberFormat="1" applyFont="1" applyFill="1" applyBorder="1" applyAlignment="1" applyProtection="1">
      <alignment horizontal="center" vertical="center" textRotation="90"/>
      <protection/>
    </xf>
    <xf numFmtId="0" fontId="18" fillId="0" borderId="26" xfId="0" applyFont="1" applyBorder="1" applyAlignment="1">
      <alignment/>
    </xf>
    <xf numFmtId="0" fontId="12" fillId="33" borderId="24" xfId="0" applyFont="1" applyFill="1" applyBorder="1" applyAlignment="1" applyProtection="1">
      <alignment horizontal="right"/>
      <protection/>
    </xf>
    <xf numFmtId="0" fontId="12" fillId="33" borderId="13" xfId="0" applyFont="1" applyFill="1" applyBorder="1" applyAlignment="1" applyProtection="1">
      <alignment horizontal="right"/>
      <protection/>
    </xf>
    <xf numFmtId="0" fontId="12" fillId="33" borderId="27" xfId="0" applyFont="1" applyFill="1" applyBorder="1" applyAlignment="1" applyProtection="1">
      <alignment horizontal="right"/>
      <protection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9" xfId="0" applyBorder="1" applyAlignment="1">
      <alignment/>
    </xf>
    <xf numFmtId="49" fontId="8" fillId="33" borderId="30" xfId="0" applyNumberFormat="1" applyFont="1" applyFill="1" applyBorder="1" applyAlignment="1" applyProtection="1">
      <alignment/>
      <protection/>
    </xf>
    <xf numFmtId="49" fontId="8" fillId="33" borderId="21" xfId="0" applyNumberFormat="1" applyFont="1" applyFill="1" applyBorder="1" applyAlignment="1" applyProtection="1">
      <alignment/>
      <protection/>
    </xf>
    <xf numFmtId="49" fontId="8" fillId="33" borderId="31" xfId="0" applyNumberFormat="1" applyFont="1" applyFill="1" applyBorder="1" applyAlignment="1" applyProtection="1">
      <alignment/>
      <protection/>
    </xf>
    <xf numFmtId="49" fontId="15" fillId="33" borderId="20" xfId="0" applyNumberFormat="1" applyFont="1" applyFill="1" applyBorder="1" applyAlignment="1" applyProtection="1">
      <alignment horizontal="left" wrapText="1"/>
      <protection/>
    </xf>
    <xf numFmtId="0" fontId="16" fillId="0" borderId="2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173" fontId="8" fillId="33" borderId="23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7" fontId="10" fillId="0" borderId="9" xfId="0" applyNumberFormat="1" applyFont="1" applyFill="1" applyBorder="1" applyAlignment="1" applyProtection="1">
      <alignment/>
      <protection/>
    </xf>
    <xf numFmtId="39" fontId="17" fillId="0" borderId="25" xfId="0" applyNumberFormat="1" applyFont="1" applyFill="1" applyBorder="1" applyAlignment="1" applyProtection="1">
      <alignment horizontal="center" vertical="center" textRotation="90"/>
      <protection/>
    </xf>
    <xf numFmtId="7" fontId="10" fillId="0" borderId="10" xfId="0" applyNumberFormat="1" applyFont="1" applyFill="1" applyBorder="1" applyAlignment="1" applyProtection="1">
      <alignment/>
      <protection/>
    </xf>
    <xf numFmtId="39" fontId="17" fillId="0" borderId="26" xfId="0" applyNumberFormat="1" applyFont="1" applyFill="1" applyBorder="1" applyAlignment="1" applyProtection="1">
      <alignment horizontal="center" vertical="center" textRotation="90"/>
      <protection/>
    </xf>
    <xf numFmtId="7" fontId="49" fillId="0" borderId="10" xfId="0" applyNumberFormat="1" applyFont="1" applyFill="1" applyBorder="1" applyAlignment="1" applyProtection="1">
      <alignment/>
      <protection/>
    </xf>
    <xf numFmtId="7" fontId="49" fillId="0" borderId="9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7" fontId="50" fillId="0" borderId="12" xfId="0" applyNumberFormat="1" applyFont="1" applyFill="1" applyBorder="1" applyAlignment="1" applyProtection="1">
      <alignment/>
      <protection/>
    </xf>
    <xf numFmtId="0" fontId="4" fillId="0" borderId="9" xfId="0" applyFont="1" applyFill="1" applyBorder="1" applyAlignment="1">
      <alignment/>
    </xf>
    <xf numFmtId="7" fontId="12" fillId="0" borderId="10" xfId="0" applyNumberFormat="1" applyFont="1" applyFill="1" applyBorder="1" applyAlignment="1" applyProtection="1">
      <alignment/>
      <protection/>
    </xf>
    <xf numFmtId="10" fontId="10" fillId="0" borderId="23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7" fontId="12" fillId="0" borderId="12" xfId="0" applyNumberFormat="1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6"/>
  <sheetViews>
    <sheetView showGridLines="0" tabSelected="1" view="pageBreakPreview" zoomScale="75" zoomScaleNormal="75" zoomScaleSheetLayoutView="75" zoomScalePageLayoutView="50" workbookViewId="0" topLeftCell="D1">
      <selection activeCell="G32" sqref="G32"/>
    </sheetView>
  </sheetViews>
  <sheetFormatPr defaultColWidth="10.09765625" defaultRowHeight="15.75" customHeight="1"/>
  <cols>
    <col min="1" max="1" width="10.296875" style="14" customWidth="1"/>
    <col min="2" max="2" width="9" style="17" customWidth="1"/>
    <col min="3" max="3" width="17.09765625" style="17" customWidth="1"/>
    <col min="4" max="4" width="35.19921875" style="17" customWidth="1"/>
    <col min="5" max="5" width="16.8984375" style="25" customWidth="1"/>
    <col min="6" max="6" width="9.3984375" style="25" customWidth="1"/>
    <col min="7" max="7" width="18.8984375" style="25" customWidth="1"/>
    <col min="8" max="8" width="17" style="19" bestFit="1" customWidth="1"/>
    <col min="9" max="9" width="8.19921875" style="19" bestFit="1" customWidth="1"/>
    <col min="10" max="10" width="17.09765625" style="19" customWidth="1"/>
    <col min="11" max="11" width="17" style="19" customWidth="1"/>
    <col min="12" max="12" width="8.09765625" style="19" bestFit="1" customWidth="1"/>
    <col min="13" max="13" width="18.09765625" style="19" customWidth="1"/>
    <col min="14" max="86" width="10.09765625" style="17" customWidth="1"/>
    <col min="87" max="87" width="1.796875" style="17" customWidth="1"/>
    <col min="88" max="16384" width="10.09765625" style="17" customWidth="1"/>
  </cols>
  <sheetData>
    <row r="1" spans="1:13" s="16" customFormat="1" ht="15" customHeight="1">
      <c r="A1" s="35"/>
      <c r="B1" s="36"/>
      <c r="C1" s="36"/>
      <c r="D1" s="36"/>
      <c r="E1" s="61" t="s">
        <v>41</v>
      </c>
      <c r="F1" s="62"/>
      <c r="G1" s="63"/>
      <c r="H1" s="61" t="s">
        <v>124</v>
      </c>
      <c r="I1" s="62"/>
      <c r="J1" s="63"/>
      <c r="K1" s="61" t="s">
        <v>35</v>
      </c>
      <c r="L1" s="62"/>
      <c r="M1" s="63"/>
    </row>
    <row r="2" spans="1:13" s="16" customFormat="1" ht="15" customHeight="1">
      <c r="A2" s="37" t="s">
        <v>20</v>
      </c>
      <c r="B2" s="2" t="s">
        <v>36</v>
      </c>
      <c r="C2" s="2" t="s">
        <v>125</v>
      </c>
      <c r="D2" s="2" t="s">
        <v>19</v>
      </c>
      <c r="E2" s="64"/>
      <c r="F2" s="65"/>
      <c r="G2" s="66"/>
      <c r="H2" s="64"/>
      <c r="I2" s="65"/>
      <c r="J2" s="66"/>
      <c r="K2" s="64"/>
      <c r="L2" s="65"/>
      <c r="M2" s="66"/>
    </row>
    <row r="3" spans="1:13" s="16" customFormat="1" ht="21.75" customHeight="1">
      <c r="A3" s="38"/>
      <c r="B3" s="3"/>
      <c r="C3" s="4" t="s">
        <v>6</v>
      </c>
      <c r="D3" s="3"/>
      <c r="E3" s="64"/>
      <c r="F3" s="65"/>
      <c r="G3" s="66"/>
      <c r="H3" s="64"/>
      <c r="I3" s="65"/>
      <c r="J3" s="66"/>
      <c r="K3" s="64"/>
      <c r="L3" s="65"/>
      <c r="M3" s="66"/>
    </row>
    <row r="4" spans="1:13" s="16" customFormat="1" ht="23.25" customHeight="1">
      <c r="A4" s="38"/>
      <c r="B4" s="5"/>
      <c r="C4" s="6" t="s">
        <v>4</v>
      </c>
      <c r="D4" s="5"/>
      <c r="E4" s="64"/>
      <c r="F4" s="65"/>
      <c r="G4" s="66"/>
      <c r="H4" s="64"/>
      <c r="I4" s="65"/>
      <c r="J4" s="66"/>
      <c r="K4" s="64"/>
      <c r="L4" s="65"/>
      <c r="M4" s="66"/>
    </row>
    <row r="5" spans="1:13" s="16" customFormat="1" ht="15" customHeight="1">
      <c r="A5" s="38"/>
      <c r="B5" s="5"/>
      <c r="C5" s="6" t="s">
        <v>8</v>
      </c>
      <c r="D5" s="5"/>
      <c r="E5" s="64"/>
      <c r="F5" s="65"/>
      <c r="G5" s="66"/>
      <c r="H5" s="64"/>
      <c r="I5" s="65"/>
      <c r="J5" s="66"/>
      <c r="K5" s="64"/>
      <c r="L5" s="65"/>
      <c r="M5" s="66"/>
    </row>
    <row r="6" spans="1:13" s="16" customFormat="1" ht="18.75" customHeight="1">
      <c r="A6" s="38"/>
      <c r="B6" s="7"/>
      <c r="C6" s="8" t="s">
        <v>5</v>
      </c>
      <c r="D6" s="7"/>
      <c r="E6" s="64"/>
      <c r="F6" s="65"/>
      <c r="G6" s="66"/>
      <c r="H6" s="64"/>
      <c r="I6" s="65"/>
      <c r="J6" s="66"/>
      <c r="K6" s="64"/>
      <c r="L6" s="65"/>
      <c r="M6" s="66"/>
    </row>
    <row r="7" spans="1:13" s="16" customFormat="1" ht="21" customHeight="1">
      <c r="A7" s="39" t="s">
        <v>7</v>
      </c>
      <c r="B7" s="2"/>
      <c r="C7" s="9" t="s">
        <v>37</v>
      </c>
      <c r="D7" s="10"/>
      <c r="E7" s="64"/>
      <c r="F7" s="65"/>
      <c r="G7" s="66"/>
      <c r="H7" s="64"/>
      <c r="I7" s="65"/>
      <c r="J7" s="66"/>
      <c r="K7" s="64"/>
      <c r="L7" s="65"/>
      <c r="M7" s="66"/>
    </row>
    <row r="8" spans="1:13" s="16" customFormat="1" ht="21" customHeight="1">
      <c r="A8" s="39"/>
      <c r="B8" s="2"/>
      <c r="C8" s="9" t="s">
        <v>38</v>
      </c>
      <c r="D8" s="10"/>
      <c r="E8" s="64"/>
      <c r="F8" s="65"/>
      <c r="G8" s="66"/>
      <c r="H8" s="64"/>
      <c r="I8" s="65"/>
      <c r="J8" s="66"/>
      <c r="K8" s="64"/>
      <c r="L8" s="65"/>
      <c r="M8" s="66"/>
    </row>
    <row r="9" spans="1:13" s="16" customFormat="1" ht="21" customHeight="1">
      <c r="A9" s="39"/>
      <c r="B9" s="2"/>
      <c r="C9" s="9" t="s">
        <v>39</v>
      </c>
      <c r="E9" s="64"/>
      <c r="F9" s="65"/>
      <c r="G9" s="66"/>
      <c r="H9" s="64"/>
      <c r="I9" s="65"/>
      <c r="J9" s="66"/>
      <c r="K9" s="64"/>
      <c r="L9" s="65"/>
      <c r="M9" s="66"/>
    </row>
    <row r="10" spans="1:13" s="16" customFormat="1" ht="18.75" customHeight="1">
      <c r="A10" s="39" t="s">
        <v>0</v>
      </c>
      <c r="B10" s="11"/>
      <c r="C10" s="12" t="s">
        <v>40</v>
      </c>
      <c r="D10" s="13"/>
      <c r="E10" s="64"/>
      <c r="F10" s="65"/>
      <c r="G10" s="66"/>
      <c r="H10" s="64"/>
      <c r="I10" s="65"/>
      <c r="J10" s="66"/>
      <c r="K10" s="64"/>
      <c r="L10" s="65"/>
      <c r="M10" s="66"/>
    </row>
    <row r="11" spans="1:13" s="16" customFormat="1" ht="24" customHeight="1">
      <c r="A11" s="39" t="s">
        <v>1</v>
      </c>
      <c r="B11" s="2"/>
      <c r="C11" s="74">
        <v>40633</v>
      </c>
      <c r="D11" s="75"/>
      <c r="E11" s="64"/>
      <c r="F11" s="65"/>
      <c r="G11" s="66"/>
      <c r="H11" s="64"/>
      <c r="I11" s="65"/>
      <c r="J11" s="66"/>
      <c r="K11" s="64"/>
      <c r="L11" s="65"/>
      <c r="M11" s="66"/>
    </row>
    <row r="12" spans="1:13" s="15" customFormat="1" ht="41.25" customHeight="1">
      <c r="A12" s="40" t="s">
        <v>16</v>
      </c>
      <c r="B12" s="29" t="s">
        <v>15</v>
      </c>
      <c r="C12" s="29" t="s">
        <v>14</v>
      </c>
      <c r="D12" s="28" t="s">
        <v>3</v>
      </c>
      <c r="E12" s="26" t="s">
        <v>13</v>
      </c>
      <c r="F12" s="45"/>
      <c r="G12" s="27"/>
      <c r="H12" s="30" t="s">
        <v>13</v>
      </c>
      <c r="I12" s="45"/>
      <c r="J12" s="27" t="s">
        <v>2</v>
      </c>
      <c r="K12" s="26" t="s">
        <v>13</v>
      </c>
      <c r="L12" s="45"/>
      <c r="M12" s="27" t="s">
        <v>2</v>
      </c>
    </row>
    <row r="13" spans="1:13" s="16" customFormat="1" ht="36.75" customHeight="1">
      <c r="A13" s="70"/>
      <c r="B13" s="72"/>
      <c r="C13" s="72"/>
      <c r="D13" s="73"/>
      <c r="E13" s="48"/>
      <c r="F13" s="50"/>
      <c r="G13" s="49"/>
      <c r="H13" s="48"/>
      <c r="I13" s="50"/>
      <c r="J13" s="49"/>
      <c r="K13" s="48"/>
      <c r="L13" s="50"/>
      <c r="M13" s="49"/>
    </row>
    <row r="14" spans="1:13" s="15" customFormat="1" ht="25.5" customHeight="1">
      <c r="A14" s="42" t="s">
        <v>42</v>
      </c>
      <c r="B14" s="44">
        <v>930</v>
      </c>
      <c r="C14" s="22" t="s">
        <v>43</v>
      </c>
      <c r="D14" s="53" t="s">
        <v>127</v>
      </c>
      <c r="E14" s="76"/>
      <c r="F14" s="77" t="s">
        <v>128</v>
      </c>
      <c r="G14" s="78"/>
      <c r="H14" s="23">
        <v>1</v>
      </c>
      <c r="I14" s="55" t="s">
        <v>18</v>
      </c>
      <c r="J14" s="24">
        <f>B14*H14</f>
        <v>930</v>
      </c>
      <c r="K14" s="23">
        <v>11</v>
      </c>
      <c r="L14" s="55" t="s">
        <v>18</v>
      </c>
      <c r="M14" s="24">
        <f>B14*K14</f>
        <v>10230</v>
      </c>
    </row>
    <row r="15" spans="1:13" s="15" customFormat="1" ht="28.5" customHeight="1">
      <c r="A15" s="42" t="s">
        <v>44</v>
      </c>
      <c r="B15" s="44">
        <v>60</v>
      </c>
      <c r="C15" s="22" t="s">
        <v>43</v>
      </c>
      <c r="D15" s="53" t="s">
        <v>45</v>
      </c>
      <c r="E15" s="76"/>
      <c r="F15" s="79"/>
      <c r="G15" s="78"/>
      <c r="H15" s="23">
        <v>55</v>
      </c>
      <c r="I15" s="56"/>
      <c r="J15" s="24">
        <f aca="true" t="shared" si="0" ref="J15:J57">B15*H15</f>
        <v>3300</v>
      </c>
      <c r="K15" s="23">
        <v>79</v>
      </c>
      <c r="L15" s="56"/>
      <c r="M15" s="24">
        <f aca="true" t="shared" si="1" ref="M15:M57">B15*K15</f>
        <v>4740</v>
      </c>
    </row>
    <row r="16" spans="1:13" s="15" customFormat="1" ht="31.5" customHeight="1">
      <c r="A16" s="42" t="s">
        <v>46</v>
      </c>
      <c r="B16" s="44">
        <v>38</v>
      </c>
      <c r="C16" s="22" t="s">
        <v>43</v>
      </c>
      <c r="D16" s="53" t="s">
        <v>47</v>
      </c>
      <c r="E16" s="76"/>
      <c r="F16" s="79"/>
      <c r="G16" s="78"/>
      <c r="H16" s="23">
        <v>30</v>
      </c>
      <c r="I16" s="56"/>
      <c r="J16" s="24">
        <f t="shared" si="0"/>
        <v>1140</v>
      </c>
      <c r="K16" s="23">
        <v>19</v>
      </c>
      <c r="L16" s="56"/>
      <c r="M16" s="24">
        <f t="shared" si="1"/>
        <v>722</v>
      </c>
    </row>
    <row r="17" spans="1:13" s="15" customFormat="1" ht="33" customHeight="1">
      <c r="A17" s="42" t="s">
        <v>46</v>
      </c>
      <c r="B17" s="44">
        <v>385</v>
      </c>
      <c r="C17" s="22" t="s">
        <v>43</v>
      </c>
      <c r="D17" s="53" t="s">
        <v>48</v>
      </c>
      <c r="E17" s="76"/>
      <c r="F17" s="79"/>
      <c r="G17" s="78"/>
      <c r="H17" s="23">
        <v>40</v>
      </c>
      <c r="I17" s="56"/>
      <c r="J17" s="24">
        <f t="shared" si="0"/>
        <v>15400</v>
      </c>
      <c r="K17" s="23">
        <v>52</v>
      </c>
      <c r="L17" s="56"/>
      <c r="M17" s="24">
        <f t="shared" si="1"/>
        <v>20020</v>
      </c>
    </row>
    <row r="18" spans="1:13" s="15" customFormat="1" ht="30.75" customHeight="1">
      <c r="A18" s="42" t="s">
        <v>21</v>
      </c>
      <c r="B18" s="44">
        <v>200</v>
      </c>
      <c r="C18" s="22" t="s">
        <v>43</v>
      </c>
      <c r="D18" s="53" t="s">
        <v>126</v>
      </c>
      <c r="E18" s="76"/>
      <c r="F18" s="79"/>
      <c r="G18" s="78"/>
      <c r="H18" s="23">
        <v>60</v>
      </c>
      <c r="I18" s="56"/>
      <c r="J18" s="24">
        <f t="shared" si="0"/>
        <v>12000</v>
      </c>
      <c r="K18" s="23">
        <v>84</v>
      </c>
      <c r="L18" s="56"/>
      <c r="M18" s="24">
        <f t="shared" si="1"/>
        <v>16800</v>
      </c>
    </row>
    <row r="19" spans="1:13" s="15" customFormat="1" ht="30.75" customHeight="1">
      <c r="A19" s="42" t="s">
        <v>49</v>
      </c>
      <c r="B19" s="44">
        <v>25</v>
      </c>
      <c r="C19" s="22" t="s">
        <v>43</v>
      </c>
      <c r="D19" s="53" t="s">
        <v>50</v>
      </c>
      <c r="E19" s="76"/>
      <c r="F19" s="79"/>
      <c r="G19" s="78"/>
      <c r="H19" s="23">
        <v>15</v>
      </c>
      <c r="I19" s="56"/>
      <c r="J19" s="24">
        <f t="shared" si="0"/>
        <v>375</v>
      </c>
      <c r="K19" s="23">
        <v>55</v>
      </c>
      <c r="L19" s="56"/>
      <c r="M19" s="24">
        <f t="shared" si="1"/>
        <v>1375</v>
      </c>
    </row>
    <row r="20" spans="1:13" s="15" customFormat="1" ht="30.75" customHeight="1">
      <c r="A20" s="42" t="s">
        <v>51</v>
      </c>
      <c r="B20" s="44">
        <v>1</v>
      </c>
      <c r="C20" s="22" t="s">
        <v>52</v>
      </c>
      <c r="D20" s="53" t="s">
        <v>53</v>
      </c>
      <c r="E20" s="76"/>
      <c r="F20" s="79"/>
      <c r="G20" s="78"/>
      <c r="H20" s="23">
        <v>610</v>
      </c>
      <c r="I20" s="56"/>
      <c r="J20" s="24">
        <f t="shared" si="0"/>
        <v>610</v>
      </c>
      <c r="K20" s="23">
        <v>600</v>
      </c>
      <c r="L20" s="56"/>
      <c r="M20" s="24">
        <f t="shared" si="1"/>
        <v>600</v>
      </c>
    </row>
    <row r="21" spans="1:13" s="15" customFormat="1" ht="30.75" customHeight="1">
      <c r="A21" s="42" t="s">
        <v>51</v>
      </c>
      <c r="B21" s="44">
        <v>12</v>
      </c>
      <c r="C21" s="22" t="s">
        <v>52</v>
      </c>
      <c r="D21" s="53" t="s">
        <v>54</v>
      </c>
      <c r="E21" s="76"/>
      <c r="F21" s="79"/>
      <c r="G21" s="78"/>
      <c r="H21" s="23">
        <v>1000</v>
      </c>
      <c r="I21" s="56"/>
      <c r="J21" s="24">
        <f t="shared" si="0"/>
        <v>12000</v>
      </c>
      <c r="K21" s="23">
        <v>1100</v>
      </c>
      <c r="L21" s="56"/>
      <c r="M21" s="24">
        <f t="shared" si="1"/>
        <v>13200</v>
      </c>
    </row>
    <row r="22" spans="1:13" s="15" customFormat="1" ht="30.75" customHeight="1">
      <c r="A22" s="42" t="s">
        <v>51</v>
      </c>
      <c r="B22" s="44">
        <v>1</v>
      </c>
      <c r="C22" s="22" t="s">
        <v>52</v>
      </c>
      <c r="D22" s="53" t="s">
        <v>55</v>
      </c>
      <c r="E22" s="76"/>
      <c r="F22" s="79"/>
      <c r="G22" s="78"/>
      <c r="H22" s="23">
        <v>1340</v>
      </c>
      <c r="I22" s="56"/>
      <c r="J22" s="24">
        <f t="shared" si="0"/>
        <v>1340</v>
      </c>
      <c r="K22" s="23">
        <v>1500</v>
      </c>
      <c r="L22" s="56"/>
      <c r="M22" s="24">
        <f t="shared" si="1"/>
        <v>1500</v>
      </c>
    </row>
    <row r="23" spans="1:13" s="15" customFormat="1" ht="30.75" customHeight="1">
      <c r="A23" s="42" t="s">
        <v>24</v>
      </c>
      <c r="B23" s="44">
        <v>1</v>
      </c>
      <c r="C23" s="22" t="s">
        <v>52</v>
      </c>
      <c r="D23" s="53" t="s">
        <v>56</v>
      </c>
      <c r="E23" s="76"/>
      <c r="F23" s="79"/>
      <c r="G23" s="78"/>
      <c r="H23" s="23">
        <v>4400</v>
      </c>
      <c r="I23" s="56"/>
      <c r="J23" s="24">
        <f t="shared" si="0"/>
        <v>4400</v>
      </c>
      <c r="K23" s="23">
        <v>14000</v>
      </c>
      <c r="L23" s="56"/>
      <c r="M23" s="24">
        <f t="shared" si="1"/>
        <v>14000</v>
      </c>
    </row>
    <row r="24" spans="1:13" s="15" customFormat="1" ht="31.5" customHeight="1">
      <c r="A24" s="42" t="s">
        <v>57</v>
      </c>
      <c r="B24" s="44">
        <v>1</v>
      </c>
      <c r="C24" s="22" t="s">
        <v>52</v>
      </c>
      <c r="D24" s="53" t="s">
        <v>58</v>
      </c>
      <c r="E24" s="76"/>
      <c r="F24" s="79"/>
      <c r="G24" s="78"/>
      <c r="H24" s="23">
        <v>5200</v>
      </c>
      <c r="I24" s="56"/>
      <c r="J24" s="24">
        <f t="shared" si="0"/>
        <v>5200</v>
      </c>
      <c r="K24" s="23">
        <v>3500</v>
      </c>
      <c r="L24" s="56"/>
      <c r="M24" s="24">
        <f t="shared" si="1"/>
        <v>3500</v>
      </c>
    </row>
    <row r="25" spans="1:13" s="15" customFormat="1" ht="31.5" customHeight="1">
      <c r="A25" s="42" t="s">
        <v>57</v>
      </c>
      <c r="B25" s="44">
        <v>1</v>
      </c>
      <c r="C25" s="22" t="s">
        <v>52</v>
      </c>
      <c r="D25" s="53" t="s">
        <v>59</v>
      </c>
      <c r="E25" s="76"/>
      <c r="F25" s="79"/>
      <c r="G25" s="80"/>
      <c r="H25" s="23">
        <v>7400</v>
      </c>
      <c r="I25" s="56"/>
      <c r="J25" s="24">
        <f t="shared" si="0"/>
        <v>7400</v>
      </c>
      <c r="K25" s="23">
        <v>8000</v>
      </c>
      <c r="L25" s="56"/>
      <c r="M25" s="24">
        <f t="shared" si="1"/>
        <v>8000</v>
      </c>
    </row>
    <row r="26" spans="1:13" s="15" customFormat="1" ht="31.5" customHeight="1">
      <c r="A26" s="42" t="s">
        <v>60</v>
      </c>
      <c r="B26" s="44">
        <v>2</v>
      </c>
      <c r="C26" s="22" t="s">
        <v>52</v>
      </c>
      <c r="D26" s="53" t="s">
        <v>61</v>
      </c>
      <c r="E26" s="76"/>
      <c r="F26" s="79"/>
      <c r="G26" s="80"/>
      <c r="H26" s="23">
        <v>5600</v>
      </c>
      <c r="I26" s="56"/>
      <c r="J26" s="24">
        <f t="shared" si="0"/>
        <v>11200</v>
      </c>
      <c r="K26" s="23">
        <v>1500</v>
      </c>
      <c r="L26" s="56"/>
      <c r="M26" s="24">
        <f t="shared" si="1"/>
        <v>3000</v>
      </c>
    </row>
    <row r="27" spans="1:13" s="15" customFormat="1" ht="33.75" customHeight="1">
      <c r="A27" s="42" t="s">
        <v>62</v>
      </c>
      <c r="B27" s="44">
        <v>4</v>
      </c>
      <c r="C27" s="22" t="s">
        <v>52</v>
      </c>
      <c r="D27" s="53" t="s">
        <v>63</v>
      </c>
      <c r="E27" s="76"/>
      <c r="F27" s="79"/>
      <c r="G27" s="80"/>
      <c r="H27" s="23">
        <v>2400</v>
      </c>
      <c r="I27" s="56"/>
      <c r="J27" s="24">
        <f t="shared" si="0"/>
        <v>9600</v>
      </c>
      <c r="K27" s="23">
        <v>4600</v>
      </c>
      <c r="L27" s="56"/>
      <c r="M27" s="24">
        <f t="shared" si="1"/>
        <v>18400</v>
      </c>
    </row>
    <row r="28" spans="1:13" s="15" customFormat="1" ht="30.75" customHeight="1">
      <c r="A28" s="42" t="s">
        <v>64</v>
      </c>
      <c r="B28" s="44">
        <v>1</v>
      </c>
      <c r="C28" s="22" t="s">
        <v>65</v>
      </c>
      <c r="D28" s="53" t="s">
        <v>66</v>
      </c>
      <c r="E28" s="76"/>
      <c r="F28" s="79"/>
      <c r="G28" s="80"/>
      <c r="H28" s="23">
        <v>1800</v>
      </c>
      <c r="I28" s="56"/>
      <c r="J28" s="24">
        <f t="shared" si="0"/>
        <v>1800</v>
      </c>
      <c r="K28" s="23">
        <v>7000</v>
      </c>
      <c r="L28" s="56"/>
      <c r="M28" s="24">
        <f t="shared" si="1"/>
        <v>7000</v>
      </c>
    </row>
    <row r="29" spans="1:13" s="15" customFormat="1" ht="30.75" customHeight="1">
      <c r="A29" s="42" t="s">
        <v>67</v>
      </c>
      <c r="B29" s="44">
        <v>2</v>
      </c>
      <c r="C29" s="22" t="s">
        <v>52</v>
      </c>
      <c r="D29" s="53" t="s">
        <v>68</v>
      </c>
      <c r="E29" s="76"/>
      <c r="F29" s="79"/>
      <c r="G29" s="80"/>
      <c r="H29" s="23">
        <v>3600</v>
      </c>
      <c r="I29" s="56"/>
      <c r="J29" s="24">
        <f t="shared" si="0"/>
        <v>7200</v>
      </c>
      <c r="K29" s="23">
        <v>2800</v>
      </c>
      <c r="L29" s="56"/>
      <c r="M29" s="24">
        <f t="shared" si="1"/>
        <v>5600</v>
      </c>
    </row>
    <row r="30" spans="1:13" s="15" customFormat="1" ht="31.5" customHeight="1">
      <c r="A30" s="42" t="s">
        <v>69</v>
      </c>
      <c r="B30" s="44">
        <v>2</v>
      </c>
      <c r="C30" s="22" t="s">
        <v>52</v>
      </c>
      <c r="D30" s="53" t="s">
        <v>70</v>
      </c>
      <c r="E30" s="76"/>
      <c r="F30" s="79"/>
      <c r="G30" s="80"/>
      <c r="H30" s="23">
        <v>2050</v>
      </c>
      <c r="I30" s="56"/>
      <c r="J30" s="24">
        <f t="shared" si="0"/>
        <v>4100</v>
      </c>
      <c r="K30" s="23">
        <v>2700</v>
      </c>
      <c r="L30" s="56"/>
      <c r="M30" s="24">
        <f t="shared" si="1"/>
        <v>5400</v>
      </c>
    </row>
    <row r="31" spans="1:13" s="15" customFormat="1" ht="31.5" customHeight="1">
      <c r="A31" s="42" t="s">
        <v>71</v>
      </c>
      <c r="B31" s="44">
        <v>222</v>
      </c>
      <c r="C31" s="22" t="s">
        <v>43</v>
      </c>
      <c r="D31" s="53" t="s">
        <v>72</v>
      </c>
      <c r="E31" s="76"/>
      <c r="F31" s="79"/>
      <c r="G31" s="80"/>
      <c r="H31" s="23">
        <v>40</v>
      </c>
      <c r="I31" s="56"/>
      <c r="J31" s="24">
        <f t="shared" si="0"/>
        <v>8880</v>
      </c>
      <c r="K31" s="23">
        <v>80</v>
      </c>
      <c r="L31" s="56"/>
      <c r="M31" s="24">
        <f t="shared" si="1"/>
        <v>17760</v>
      </c>
    </row>
    <row r="32" spans="1:13" s="15" customFormat="1" ht="33" customHeight="1">
      <c r="A32" s="42" t="s">
        <v>73</v>
      </c>
      <c r="B32" s="44">
        <v>2</v>
      </c>
      <c r="C32" s="22" t="s">
        <v>52</v>
      </c>
      <c r="D32" s="53" t="s">
        <v>74</v>
      </c>
      <c r="E32" s="76"/>
      <c r="F32" s="79"/>
      <c r="G32" s="78"/>
      <c r="H32" s="23">
        <v>2800</v>
      </c>
      <c r="I32" s="56"/>
      <c r="J32" s="24">
        <f t="shared" si="0"/>
        <v>5600</v>
      </c>
      <c r="K32" s="23">
        <v>5500</v>
      </c>
      <c r="L32" s="56"/>
      <c r="M32" s="24">
        <f t="shared" si="1"/>
        <v>11000</v>
      </c>
    </row>
    <row r="33" spans="1:13" s="15" customFormat="1" ht="33" customHeight="1">
      <c r="A33" s="42" t="s">
        <v>75</v>
      </c>
      <c r="B33" s="44">
        <v>3</v>
      </c>
      <c r="C33" s="22" t="s">
        <v>76</v>
      </c>
      <c r="D33" s="53" t="s">
        <v>77</v>
      </c>
      <c r="E33" s="76"/>
      <c r="F33" s="79"/>
      <c r="G33" s="78"/>
      <c r="H33" s="23">
        <v>300</v>
      </c>
      <c r="I33" s="56"/>
      <c r="J33" s="24">
        <f t="shared" si="0"/>
        <v>900</v>
      </c>
      <c r="K33" s="23">
        <v>800</v>
      </c>
      <c r="L33" s="56"/>
      <c r="M33" s="24">
        <f t="shared" si="1"/>
        <v>2400</v>
      </c>
    </row>
    <row r="34" spans="1:13" s="15" customFormat="1" ht="33" customHeight="1">
      <c r="A34" s="42" t="s">
        <v>78</v>
      </c>
      <c r="B34" s="44">
        <v>17</v>
      </c>
      <c r="C34" s="22" t="s">
        <v>43</v>
      </c>
      <c r="D34" s="53" t="s">
        <v>79</v>
      </c>
      <c r="E34" s="76"/>
      <c r="F34" s="79"/>
      <c r="G34" s="78"/>
      <c r="H34" s="23">
        <v>36</v>
      </c>
      <c r="I34" s="56"/>
      <c r="J34" s="24">
        <f t="shared" si="0"/>
        <v>612</v>
      </c>
      <c r="K34" s="23">
        <v>55</v>
      </c>
      <c r="L34" s="56"/>
      <c r="M34" s="24">
        <f t="shared" si="1"/>
        <v>935</v>
      </c>
    </row>
    <row r="35" spans="1:13" s="15" customFormat="1" ht="33" customHeight="1">
      <c r="A35" s="42" t="s">
        <v>80</v>
      </c>
      <c r="B35" s="44">
        <v>3</v>
      </c>
      <c r="C35" s="22" t="s">
        <v>81</v>
      </c>
      <c r="D35" s="53" t="s">
        <v>82</v>
      </c>
      <c r="E35" s="76"/>
      <c r="F35" s="79"/>
      <c r="G35" s="78"/>
      <c r="H35" s="23">
        <v>180</v>
      </c>
      <c r="I35" s="56"/>
      <c r="J35" s="24">
        <f t="shared" si="0"/>
        <v>540</v>
      </c>
      <c r="K35" s="23">
        <v>350</v>
      </c>
      <c r="L35" s="56"/>
      <c r="M35" s="24">
        <f t="shared" si="1"/>
        <v>1050</v>
      </c>
    </row>
    <row r="36" spans="1:13" s="15" customFormat="1" ht="33" customHeight="1">
      <c r="A36" s="42" t="s">
        <v>83</v>
      </c>
      <c r="B36" s="44">
        <v>222</v>
      </c>
      <c r="C36" s="22" t="s">
        <v>43</v>
      </c>
      <c r="D36" s="53" t="s">
        <v>84</v>
      </c>
      <c r="E36" s="81"/>
      <c r="F36" s="79"/>
      <c r="G36" s="80"/>
      <c r="H36" s="23">
        <v>4</v>
      </c>
      <c r="I36" s="56"/>
      <c r="J36" s="24">
        <f t="shared" si="0"/>
        <v>888</v>
      </c>
      <c r="K36" s="23">
        <v>2.9</v>
      </c>
      <c r="L36" s="56"/>
      <c r="M36" s="24">
        <f t="shared" si="1"/>
        <v>643.8</v>
      </c>
    </row>
    <row r="37" spans="1:13" s="15" customFormat="1" ht="30" customHeight="1">
      <c r="A37" s="42" t="s">
        <v>85</v>
      </c>
      <c r="B37" s="44">
        <v>380</v>
      </c>
      <c r="C37" s="22" t="s">
        <v>81</v>
      </c>
      <c r="D37" s="53" t="s">
        <v>86</v>
      </c>
      <c r="E37" s="76"/>
      <c r="F37" s="79"/>
      <c r="G37" s="78"/>
      <c r="H37" s="23">
        <v>10</v>
      </c>
      <c r="I37" s="56"/>
      <c r="J37" s="24">
        <f t="shared" si="0"/>
        <v>3800</v>
      </c>
      <c r="K37" s="23">
        <v>22</v>
      </c>
      <c r="L37" s="56"/>
      <c r="M37" s="24">
        <f t="shared" si="1"/>
        <v>8360</v>
      </c>
    </row>
    <row r="38" spans="1:13" s="15" customFormat="1" ht="33.75" customHeight="1">
      <c r="A38" s="42" t="s">
        <v>87</v>
      </c>
      <c r="B38" s="44">
        <v>250</v>
      </c>
      <c r="C38" s="22" t="s">
        <v>81</v>
      </c>
      <c r="D38" s="53" t="s">
        <v>88</v>
      </c>
      <c r="E38" s="76"/>
      <c r="F38" s="79"/>
      <c r="G38" s="78"/>
      <c r="H38" s="23">
        <v>10</v>
      </c>
      <c r="I38" s="56"/>
      <c r="J38" s="24">
        <f t="shared" si="0"/>
        <v>2500</v>
      </c>
      <c r="K38" s="23">
        <v>35</v>
      </c>
      <c r="L38" s="56"/>
      <c r="M38" s="24">
        <f t="shared" si="1"/>
        <v>8750</v>
      </c>
    </row>
    <row r="39" spans="1:13" s="15" customFormat="1" ht="31.5" customHeight="1">
      <c r="A39" s="42" t="s">
        <v>89</v>
      </c>
      <c r="B39" s="44">
        <v>1671</v>
      </c>
      <c r="C39" s="22" t="s">
        <v>90</v>
      </c>
      <c r="D39" s="53" t="s">
        <v>91</v>
      </c>
      <c r="E39" s="76"/>
      <c r="F39" s="79"/>
      <c r="G39" s="78"/>
      <c r="H39" s="23">
        <v>15</v>
      </c>
      <c r="I39" s="56"/>
      <c r="J39" s="24">
        <f t="shared" si="0"/>
        <v>25065</v>
      </c>
      <c r="K39" s="23">
        <v>28</v>
      </c>
      <c r="L39" s="56"/>
      <c r="M39" s="24">
        <f t="shared" si="1"/>
        <v>46788</v>
      </c>
    </row>
    <row r="40" spans="1:13" s="15" customFormat="1" ht="36.75" customHeight="1">
      <c r="A40" s="42" t="s">
        <v>92</v>
      </c>
      <c r="B40" s="44">
        <v>1671</v>
      </c>
      <c r="C40" s="22" t="s">
        <v>90</v>
      </c>
      <c r="D40" s="53" t="s">
        <v>93</v>
      </c>
      <c r="E40" s="76"/>
      <c r="F40" s="79"/>
      <c r="G40" s="78"/>
      <c r="H40" s="23">
        <v>1.8</v>
      </c>
      <c r="I40" s="56"/>
      <c r="J40" s="24">
        <f t="shared" si="0"/>
        <v>3007.8</v>
      </c>
      <c r="K40" s="23">
        <v>10</v>
      </c>
      <c r="L40" s="56"/>
      <c r="M40" s="24">
        <f t="shared" si="1"/>
        <v>16710</v>
      </c>
    </row>
    <row r="41" spans="1:13" s="15" customFormat="1" ht="44.25" customHeight="1">
      <c r="A41" s="42" t="s">
        <v>94</v>
      </c>
      <c r="B41" s="44">
        <v>42</v>
      </c>
      <c r="C41" s="22" t="s">
        <v>81</v>
      </c>
      <c r="D41" s="53" t="s">
        <v>95</v>
      </c>
      <c r="E41" s="76"/>
      <c r="F41" s="79"/>
      <c r="G41" s="78"/>
      <c r="H41" s="23">
        <v>900</v>
      </c>
      <c r="I41" s="56"/>
      <c r="J41" s="24">
        <f t="shared" si="0"/>
        <v>37800</v>
      </c>
      <c r="K41" s="23">
        <v>742</v>
      </c>
      <c r="L41" s="56"/>
      <c r="M41" s="24">
        <f t="shared" si="1"/>
        <v>31164</v>
      </c>
    </row>
    <row r="42" spans="1:13" s="15" customFormat="1" ht="31.5" customHeight="1">
      <c r="A42" s="42" t="s">
        <v>96</v>
      </c>
      <c r="B42" s="44">
        <v>187</v>
      </c>
      <c r="C42" s="22" t="s">
        <v>43</v>
      </c>
      <c r="D42" s="53" t="s">
        <v>97</v>
      </c>
      <c r="E42" s="76"/>
      <c r="F42" s="79"/>
      <c r="G42" s="78"/>
      <c r="H42" s="23">
        <v>16</v>
      </c>
      <c r="I42" s="56"/>
      <c r="J42" s="24">
        <f t="shared" si="0"/>
        <v>2992</v>
      </c>
      <c r="K42" s="23">
        <v>15</v>
      </c>
      <c r="L42" s="56"/>
      <c r="M42" s="24">
        <f t="shared" si="1"/>
        <v>2805</v>
      </c>
    </row>
    <row r="43" spans="1:13" s="15" customFormat="1" ht="30.75" customHeight="1">
      <c r="A43" s="42" t="s">
        <v>98</v>
      </c>
      <c r="B43" s="44">
        <v>118</v>
      </c>
      <c r="C43" s="22" t="s">
        <v>90</v>
      </c>
      <c r="D43" s="53" t="s">
        <v>99</v>
      </c>
      <c r="E43" s="76"/>
      <c r="F43" s="79"/>
      <c r="G43" s="78"/>
      <c r="H43" s="23">
        <v>88</v>
      </c>
      <c r="I43" s="56"/>
      <c r="J43" s="24">
        <f t="shared" si="0"/>
        <v>10384</v>
      </c>
      <c r="K43" s="23">
        <v>60</v>
      </c>
      <c r="L43" s="56"/>
      <c r="M43" s="24">
        <f t="shared" si="1"/>
        <v>7080</v>
      </c>
    </row>
    <row r="44" spans="1:13" s="15" customFormat="1" ht="30.75" customHeight="1">
      <c r="A44" s="42" t="s">
        <v>100</v>
      </c>
      <c r="B44" s="44">
        <v>27</v>
      </c>
      <c r="C44" s="22" t="s">
        <v>90</v>
      </c>
      <c r="D44" s="53" t="s">
        <v>101</v>
      </c>
      <c r="E44" s="76"/>
      <c r="F44" s="79"/>
      <c r="G44" s="78"/>
      <c r="H44" s="23">
        <v>75</v>
      </c>
      <c r="I44" s="56"/>
      <c r="J44" s="24">
        <f t="shared" si="0"/>
        <v>2025</v>
      </c>
      <c r="K44" s="23">
        <v>60</v>
      </c>
      <c r="L44" s="56"/>
      <c r="M44" s="24">
        <f t="shared" si="1"/>
        <v>1620</v>
      </c>
    </row>
    <row r="45" spans="1:13" s="15" customFormat="1" ht="31.5" customHeight="1">
      <c r="A45" s="42" t="s">
        <v>102</v>
      </c>
      <c r="B45" s="44">
        <v>124</v>
      </c>
      <c r="C45" s="22" t="s">
        <v>90</v>
      </c>
      <c r="D45" s="53" t="s">
        <v>103</v>
      </c>
      <c r="E45" s="76"/>
      <c r="F45" s="79"/>
      <c r="G45" s="78"/>
      <c r="H45" s="23">
        <v>1</v>
      </c>
      <c r="I45" s="56"/>
      <c r="J45" s="24">
        <f t="shared" si="0"/>
        <v>124</v>
      </c>
      <c r="K45" s="23">
        <v>9</v>
      </c>
      <c r="L45" s="56"/>
      <c r="M45" s="24">
        <f t="shared" si="1"/>
        <v>1116</v>
      </c>
    </row>
    <row r="46" spans="1:13" s="15" customFormat="1" ht="30.75" customHeight="1">
      <c r="A46" s="42" t="s">
        <v>104</v>
      </c>
      <c r="B46" s="44">
        <v>22</v>
      </c>
      <c r="C46" s="22" t="s">
        <v>43</v>
      </c>
      <c r="D46" s="53" t="s">
        <v>105</v>
      </c>
      <c r="E46" s="76"/>
      <c r="F46" s="79"/>
      <c r="G46" s="78"/>
      <c r="H46" s="23">
        <v>30</v>
      </c>
      <c r="I46" s="56"/>
      <c r="J46" s="24">
        <f t="shared" si="0"/>
        <v>660</v>
      </c>
      <c r="K46" s="23">
        <v>133</v>
      </c>
      <c r="L46" s="56"/>
      <c r="M46" s="24">
        <f t="shared" si="1"/>
        <v>2926</v>
      </c>
    </row>
    <row r="47" spans="1:13" s="15" customFormat="1" ht="33" customHeight="1">
      <c r="A47" s="42" t="s">
        <v>106</v>
      </c>
      <c r="B47" s="44">
        <v>18</v>
      </c>
      <c r="C47" s="22" t="s">
        <v>52</v>
      </c>
      <c r="D47" s="53" t="s">
        <v>107</v>
      </c>
      <c r="E47" s="76"/>
      <c r="F47" s="79"/>
      <c r="G47" s="78"/>
      <c r="H47" s="23">
        <v>4</v>
      </c>
      <c r="I47" s="56"/>
      <c r="J47" s="24">
        <f t="shared" si="0"/>
        <v>72</v>
      </c>
      <c r="K47" s="23">
        <v>22</v>
      </c>
      <c r="L47" s="56"/>
      <c r="M47" s="24">
        <f t="shared" si="1"/>
        <v>396</v>
      </c>
    </row>
    <row r="48" spans="1:13" s="15" customFormat="1" ht="31.5" customHeight="1">
      <c r="A48" s="42" t="s">
        <v>108</v>
      </c>
      <c r="B48" s="44">
        <v>1920</v>
      </c>
      <c r="C48" s="22" t="s">
        <v>90</v>
      </c>
      <c r="D48" s="53" t="s">
        <v>109</v>
      </c>
      <c r="E48" s="81"/>
      <c r="F48" s="79"/>
      <c r="G48" s="80"/>
      <c r="H48" s="23">
        <v>5</v>
      </c>
      <c r="I48" s="56"/>
      <c r="J48" s="24">
        <f t="shared" si="0"/>
        <v>9600</v>
      </c>
      <c r="K48" s="23">
        <v>6</v>
      </c>
      <c r="L48" s="56"/>
      <c r="M48" s="24">
        <f t="shared" si="1"/>
        <v>11520</v>
      </c>
    </row>
    <row r="49" spans="1:13" s="15" customFormat="1" ht="30.75" customHeight="1">
      <c r="A49" s="42" t="s">
        <v>25</v>
      </c>
      <c r="B49" s="44">
        <v>3</v>
      </c>
      <c r="C49" s="22" t="s">
        <v>52</v>
      </c>
      <c r="D49" s="53" t="s">
        <v>110</v>
      </c>
      <c r="E49" s="76"/>
      <c r="F49" s="79"/>
      <c r="G49" s="78"/>
      <c r="H49" s="23">
        <v>4120</v>
      </c>
      <c r="I49" s="56"/>
      <c r="J49" s="24">
        <f t="shared" si="0"/>
        <v>12360</v>
      </c>
      <c r="K49" s="23">
        <v>5500</v>
      </c>
      <c r="L49" s="56"/>
      <c r="M49" s="24">
        <f t="shared" si="1"/>
        <v>16500</v>
      </c>
    </row>
    <row r="50" spans="1:13" s="15" customFormat="1" ht="30.75" customHeight="1">
      <c r="A50" s="42" t="s">
        <v>26</v>
      </c>
      <c r="B50" s="44">
        <v>1</v>
      </c>
      <c r="C50" s="22" t="s">
        <v>17</v>
      </c>
      <c r="D50" s="53" t="s">
        <v>111</v>
      </c>
      <c r="E50" s="76"/>
      <c r="F50" s="79"/>
      <c r="G50" s="78"/>
      <c r="H50" s="23">
        <v>29502</v>
      </c>
      <c r="I50" s="56"/>
      <c r="J50" s="24">
        <f t="shared" si="0"/>
        <v>29502</v>
      </c>
      <c r="K50" s="23">
        <v>60000</v>
      </c>
      <c r="L50" s="56"/>
      <c r="M50" s="24">
        <f t="shared" si="1"/>
        <v>60000</v>
      </c>
    </row>
    <row r="51" spans="1:13" s="15" customFormat="1" ht="30.75" customHeight="1">
      <c r="A51" s="42" t="s">
        <v>27</v>
      </c>
      <c r="B51" s="44">
        <v>1</v>
      </c>
      <c r="C51" s="22" t="s">
        <v>52</v>
      </c>
      <c r="D51" s="53" t="s">
        <v>112</v>
      </c>
      <c r="E51" s="76"/>
      <c r="F51" s="79"/>
      <c r="G51" s="78"/>
      <c r="H51" s="23">
        <v>1280</v>
      </c>
      <c r="I51" s="56"/>
      <c r="J51" s="24">
        <f t="shared" si="0"/>
        <v>1280</v>
      </c>
      <c r="K51" s="23">
        <v>2600</v>
      </c>
      <c r="L51" s="56"/>
      <c r="M51" s="24">
        <f t="shared" si="1"/>
        <v>2600</v>
      </c>
    </row>
    <row r="52" spans="1:13" s="15" customFormat="1" ht="30.75" customHeight="1">
      <c r="A52" s="42" t="s">
        <v>28</v>
      </c>
      <c r="B52" s="44">
        <v>1</v>
      </c>
      <c r="C52" s="22" t="s">
        <v>52</v>
      </c>
      <c r="D52" s="53" t="s">
        <v>113</v>
      </c>
      <c r="E52" s="76"/>
      <c r="F52" s="79"/>
      <c r="G52" s="78"/>
      <c r="H52" s="23">
        <v>67750</v>
      </c>
      <c r="I52" s="56"/>
      <c r="J52" s="24">
        <f t="shared" si="0"/>
        <v>67750</v>
      </c>
      <c r="K52" s="23">
        <v>32300</v>
      </c>
      <c r="L52" s="56"/>
      <c r="M52" s="24">
        <f t="shared" si="1"/>
        <v>32300</v>
      </c>
    </row>
    <row r="53" spans="1:13" s="15" customFormat="1" ht="31.5" customHeight="1">
      <c r="A53" s="42" t="s">
        <v>29</v>
      </c>
      <c r="B53" s="44">
        <v>1</v>
      </c>
      <c r="C53" s="22" t="s">
        <v>17</v>
      </c>
      <c r="D53" s="53" t="s">
        <v>114</v>
      </c>
      <c r="E53" s="76"/>
      <c r="F53" s="79"/>
      <c r="G53" s="78"/>
      <c r="H53" s="23">
        <v>1100</v>
      </c>
      <c r="I53" s="56"/>
      <c r="J53" s="24">
        <f t="shared" si="0"/>
        <v>1100</v>
      </c>
      <c r="K53" s="23">
        <v>2000</v>
      </c>
      <c r="L53" s="56"/>
      <c r="M53" s="24">
        <f t="shared" si="1"/>
        <v>2000</v>
      </c>
    </row>
    <row r="54" spans="1:13" s="15" customFormat="1" ht="30.75" customHeight="1">
      <c r="A54" s="42" t="s">
        <v>30</v>
      </c>
      <c r="B54" s="44">
        <v>1</v>
      </c>
      <c r="C54" s="22" t="s">
        <v>17</v>
      </c>
      <c r="D54" s="53" t="s">
        <v>115</v>
      </c>
      <c r="E54" s="76"/>
      <c r="F54" s="79"/>
      <c r="G54" s="78"/>
      <c r="H54" s="23">
        <v>9845</v>
      </c>
      <c r="I54" s="56"/>
      <c r="J54" s="24">
        <f t="shared" si="0"/>
        <v>9845</v>
      </c>
      <c r="K54" s="23">
        <v>8800</v>
      </c>
      <c r="L54" s="56"/>
      <c r="M54" s="24">
        <f t="shared" si="1"/>
        <v>8800</v>
      </c>
    </row>
    <row r="55" spans="1:13" s="15" customFormat="1" ht="33" customHeight="1">
      <c r="A55" s="42" t="s">
        <v>31</v>
      </c>
      <c r="B55" s="44">
        <v>1</v>
      </c>
      <c r="C55" s="22" t="s">
        <v>17</v>
      </c>
      <c r="D55" s="53" t="s">
        <v>116</v>
      </c>
      <c r="E55" s="76"/>
      <c r="F55" s="79"/>
      <c r="G55" s="78"/>
      <c r="H55" s="23">
        <v>700</v>
      </c>
      <c r="I55" s="56"/>
      <c r="J55" s="24">
        <f t="shared" si="0"/>
        <v>700</v>
      </c>
      <c r="K55" s="23">
        <v>2000</v>
      </c>
      <c r="L55" s="56"/>
      <c r="M55" s="24">
        <f t="shared" si="1"/>
        <v>2000</v>
      </c>
    </row>
    <row r="56" spans="1:13" s="15" customFormat="1" ht="31.5" customHeight="1">
      <c r="A56" s="42" t="s">
        <v>32</v>
      </c>
      <c r="B56" s="44">
        <v>1</v>
      </c>
      <c r="C56" s="22" t="s">
        <v>17</v>
      </c>
      <c r="D56" s="53" t="s">
        <v>117</v>
      </c>
      <c r="E56" s="76"/>
      <c r="F56" s="79"/>
      <c r="G56" s="78"/>
      <c r="H56" s="23">
        <v>2600</v>
      </c>
      <c r="I56" s="56"/>
      <c r="J56" s="24">
        <f t="shared" si="0"/>
        <v>2600</v>
      </c>
      <c r="K56" s="23">
        <v>4300</v>
      </c>
      <c r="L56" s="56"/>
      <c r="M56" s="24">
        <f t="shared" si="1"/>
        <v>4300</v>
      </c>
    </row>
    <row r="57" spans="1:13" s="15" customFormat="1" ht="36.75" customHeight="1">
      <c r="A57" s="42" t="s">
        <v>33</v>
      </c>
      <c r="B57" s="44">
        <v>1</v>
      </c>
      <c r="C57" s="22" t="s">
        <v>17</v>
      </c>
      <c r="D57" s="53" t="s">
        <v>118</v>
      </c>
      <c r="E57" s="76"/>
      <c r="F57" s="79"/>
      <c r="G57" s="78"/>
      <c r="H57" s="23">
        <v>2595</v>
      </c>
      <c r="I57" s="56"/>
      <c r="J57" s="24">
        <f t="shared" si="0"/>
        <v>2595</v>
      </c>
      <c r="K57" s="23">
        <v>3700</v>
      </c>
      <c r="L57" s="56"/>
      <c r="M57" s="24">
        <f t="shared" si="1"/>
        <v>3700</v>
      </c>
    </row>
    <row r="58" spans="1:13" s="15" customFormat="1" ht="46.5" customHeight="1">
      <c r="A58" s="42" t="s">
        <v>34</v>
      </c>
      <c r="B58" s="44">
        <v>1</v>
      </c>
      <c r="C58" s="22" t="s">
        <v>17</v>
      </c>
      <c r="D58" s="53" t="s">
        <v>119</v>
      </c>
      <c r="E58" s="76"/>
      <c r="F58" s="79"/>
      <c r="G58" s="78"/>
      <c r="H58" s="23">
        <v>3100</v>
      </c>
      <c r="I58" s="56"/>
      <c r="J58" s="24">
        <f>B58*H58</f>
        <v>3100</v>
      </c>
      <c r="K58" s="23">
        <v>8900</v>
      </c>
      <c r="L58" s="56"/>
      <c r="M58" s="24">
        <f>B58*K58</f>
        <v>8900</v>
      </c>
    </row>
    <row r="59" spans="1:13" s="16" customFormat="1" ht="33" customHeight="1">
      <c r="A59" s="43"/>
      <c r="B59" s="58" t="s">
        <v>22</v>
      </c>
      <c r="C59" s="59"/>
      <c r="D59" s="60"/>
      <c r="E59" s="82"/>
      <c r="F59" s="83"/>
      <c r="G59" s="84"/>
      <c r="H59" s="51" t="s">
        <v>19</v>
      </c>
      <c r="I59" s="57"/>
      <c r="J59" s="32">
        <f>SUM(J14:J58)</f>
        <v>344276.8</v>
      </c>
      <c r="K59" s="33"/>
      <c r="L59" s="57"/>
      <c r="M59" s="32">
        <f>SUM(M14:M58)</f>
        <v>448210.8</v>
      </c>
    </row>
    <row r="60" spans="1:13" s="16" customFormat="1" ht="33" customHeight="1">
      <c r="A60" s="70"/>
      <c r="B60" s="71"/>
      <c r="C60" s="72"/>
      <c r="D60" s="73"/>
      <c r="E60" s="85"/>
      <c r="F60" s="83"/>
      <c r="G60" s="86"/>
      <c r="H60" s="48"/>
      <c r="I60" s="57"/>
      <c r="J60" s="49"/>
      <c r="K60" s="48"/>
      <c r="L60" s="57"/>
      <c r="M60" s="49"/>
    </row>
    <row r="61" spans="1:13" s="15" customFormat="1" ht="61.5" customHeight="1">
      <c r="A61" s="42" t="s">
        <v>120</v>
      </c>
      <c r="B61" s="44">
        <v>1</v>
      </c>
      <c r="C61" s="41" t="s">
        <v>17</v>
      </c>
      <c r="D61" s="54" t="s">
        <v>121</v>
      </c>
      <c r="E61" s="76"/>
      <c r="F61" s="87"/>
      <c r="G61" s="78"/>
      <c r="H61" s="23">
        <v>5000</v>
      </c>
      <c r="I61" s="52">
        <f>J61/J59</f>
        <v>0.014523197613083426</v>
      </c>
      <c r="J61" s="24">
        <f>B61*H61</f>
        <v>5000</v>
      </c>
      <c r="K61" s="23">
        <v>43000</v>
      </c>
      <c r="L61" s="52">
        <f>M61/M59</f>
        <v>0.0959370010718171</v>
      </c>
      <c r="M61" s="24">
        <f>B61*K61</f>
        <v>43000</v>
      </c>
    </row>
    <row r="62" spans="1:13" s="15" customFormat="1" ht="15.75">
      <c r="A62" s="42" t="s">
        <v>122</v>
      </c>
      <c r="B62" s="44">
        <v>1</v>
      </c>
      <c r="C62" s="41" t="s">
        <v>17</v>
      </c>
      <c r="D62" s="54" t="s">
        <v>123</v>
      </c>
      <c r="E62" s="76"/>
      <c r="F62" s="87"/>
      <c r="G62" s="78"/>
      <c r="H62" s="23">
        <v>5000</v>
      </c>
      <c r="I62" s="52">
        <f>J62/J59</f>
        <v>0.014523197613083426</v>
      </c>
      <c r="J62" s="24">
        <f>B62*H62</f>
        <v>5000</v>
      </c>
      <c r="K62" s="23">
        <v>17770</v>
      </c>
      <c r="L62" s="52">
        <f>M62/M59</f>
        <v>0.039646523466190464</v>
      </c>
      <c r="M62" s="24">
        <f>B62*K62</f>
        <v>17770</v>
      </c>
    </row>
    <row r="63" spans="1:13" s="16" customFormat="1" ht="37.5" customHeight="1">
      <c r="A63" s="43"/>
      <c r="B63" s="58" t="s">
        <v>19</v>
      </c>
      <c r="C63" s="59"/>
      <c r="D63" s="60"/>
      <c r="E63" s="82"/>
      <c r="F63" s="88"/>
      <c r="G63" s="89"/>
      <c r="H63" s="33"/>
      <c r="I63" s="46"/>
      <c r="J63" s="32">
        <f>SUM(I63+J61+J62)</f>
        <v>10000</v>
      </c>
      <c r="K63" s="33"/>
      <c r="L63" s="46"/>
      <c r="M63" s="32">
        <f>SUM(L63+M61+M62)</f>
        <v>60770</v>
      </c>
    </row>
    <row r="64" spans="1:13" s="16" customFormat="1" ht="45.75" customHeight="1">
      <c r="A64" s="43"/>
      <c r="B64" s="58" t="s">
        <v>23</v>
      </c>
      <c r="C64" s="59"/>
      <c r="D64" s="60"/>
      <c r="E64" s="82"/>
      <c r="F64" s="88"/>
      <c r="G64" s="84"/>
      <c r="H64" s="33"/>
      <c r="I64" s="46"/>
      <c r="J64" s="32">
        <f>SUM(J59+J63)</f>
        <v>354276.8</v>
      </c>
      <c r="K64" s="33"/>
      <c r="L64" s="46"/>
      <c r="M64" s="32">
        <f>SUM(M59+M63)</f>
        <v>508980.8</v>
      </c>
    </row>
    <row r="65" spans="1:13" s="1" customFormat="1" ht="43.5" customHeight="1" thickBot="1">
      <c r="A65" s="67" t="s">
        <v>12</v>
      </c>
      <c r="B65" s="68"/>
      <c r="C65" s="68"/>
      <c r="D65" s="69"/>
      <c r="E65" s="34"/>
      <c r="F65" s="47"/>
      <c r="G65" s="31">
        <v>150</v>
      </c>
      <c r="H65" s="34"/>
      <c r="I65" s="47"/>
      <c r="J65" s="31">
        <v>150</v>
      </c>
      <c r="K65" s="34"/>
      <c r="L65" s="47"/>
      <c r="M65" s="31">
        <v>150</v>
      </c>
    </row>
    <row r="66" spans="1:13" s="1" customFormat="1" ht="24.75" customHeight="1">
      <c r="A66" s="20"/>
      <c r="B66" s="21"/>
      <c r="C66" s="21"/>
      <c r="D66" s="21"/>
      <c r="G66" s="18" t="s">
        <v>9</v>
      </c>
      <c r="J66" s="18" t="s">
        <v>10</v>
      </c>
      <c r="M66" s="18" t="s">
        <v>11</v>
      </c>
    </row>
  </sheetData>
  <sheetProtection/>
  <mergeCells count="13">
    <mergeCell ref="A13:D13"/>
    <mergeCell ref="B63:D63"/>
    <mergeCell ref="C11:D11"/>
    <mergeCell ref="F14:F60"/>
    <mergeCell ref="I14:I60"/>
    <mergeCell ref="B59:D59"/>
    <mergeCell ref="L14:L60"/>
    <mergeCell ref="K1:M11"/>
    <mergeCell ref="A65:D65"/>
    <mergeCell ref="B64:D64"/>
    <mergeCell ref="E1:G11"/>
    <mergeCell ref="H1:J11"/>
    <mergeCell ref="A60:D60"/>
  </mergeCells>
  <printOptions horizontalCentered="1" verticalCentered="1"/>
  <pageMargins left="0" right="0" top="0.39" bottom="0.4" header="0" footer="0"/>
  <pageSetup fitToHeight="3" horizontalDpi="300" verticalDpi="300" orientation="landscape" paperSize="5" scale="53" r:id="rId1"/>
  <headerFooter alignWithMargins="0">
    <oddFooter>&amp;CPage &amp;P of &amp;N</oddFooter>
  </headerFooter>
  <rowBreaks count="2" manualBreakCount="2">
    <brk id="36" max="12" man="1"/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Antonio Water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dtguerrero</cp:lastModifiedBy>
  <cp:lastPrinted>2010-11-01T18:55:48Z</cp:lastPrinted>
  <dcterms:created xsi:type="dcterms:W3CDTF">1998-05-04T15:51:13Z</dcterms:created>
  <dcterms:modified xsi:type="dcterms:W3CDTF">2011-04-01T19:51:23Z</dcterms:modified>
  <cp:category/>
  <cp:version/>
  <cp:contentType/>
  <cp:contentStatus/>
</cp:coreProperties>
</file>